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5" yWindow="420" windowWidth="11175" windowHeight="5310"/>
  </bookViews>
  <sheets>
    <sheet name="Personnel  (Admin)" sheetId="1" r:id="rId1"/>
  </sheets>
  <calcPr calcId="145621" calcOnSave="0"/>
</workbook>
</file>

<file path=xl/calcChain.xml><?xml version="1.0" encoding="utf-8"?>
<calcChain xmlns="http://schemas.openxmlformats.org/spreadsheetml/2006/main">
  <c r="U6" i="1" l="1"/>
  <c r="AF17" i="1" l="1"/>
  <c r="AE17" i="1"/>
  <c r="AC17" i="1"/>
  <c r="AB17" i="1"/>
  <c r="Z17" i="1"/>
  <c r="Y17" i="1"/>
  <c r="W17" i="1"/>
  <c r="V17" i="1"/>
  <c r="T17" i="1"/>
  <c r="S17" i="1"/>
  <c r="AG16" i="1"/>
  <c r="AD16" i="1"/>
  <c r="AA16" i="1"/>
  <c r="X16" i="1"/>
  <c r="U16" i="1"/>
  <c r="R16" i="1"/>
  <c r="N16" i="1"/>
  <c r="J16" i="1"/>
  <c r="AG12" i="1"/>
  <c r="AD12" i="1"/>
  <c r="AA12" i="1"/>
  <c r="X12" i="1"/>
  <c r="U12" i="1"/>
  <c r="R12" i="1"/>
  <c r="N12" i="1"/>
  <c r="J12" i="1"/>
  <c r="R11" i="1"/>
  <c r="N11" i="1"/>
  <c r="J11" i="1"/>
  <c r="AG10" i="1"/>
  <c r="AD10" i="1"/>
  <c r="AA10" i="1"/>
  <c r="X10" i="1"/>
  <c r="U10" i="1"/>
  <c r="R10" i="1"/>
  <c r="N10" i="1"/>
  <c r="J10" i="1"/>
  <c r="R9" i="1"/>
  <c r="N9" i="1"/>
  <c r="J9" i="1"/>
  <c r="AG8" i="1"/>
  <c r="AD8" i="1"/>
  <c r="AA8" i="1"/>
  <c r="X8" i="1"/>
  <c r="U8" i="1"/>
  <c r="R8" i="1"/>
  <c r="N8" i="1"/>
  <c r="J8" i="1"/>
  <c r="AG7" i="1"/>
  <c r="AD7" i="1"/>
  <c r="AA7" i="1"/>
  <c r="X7" i="1"/>
  <c r="U7" i="1"/>
  <c r="R7" i="1"/>
  <c r="N7" i="1"/>
  <c r="J7" i="1"/>
  <c r="AG6" i="1"/>
  <c r="AG17" i="1" s="1"/>
  <c r="AD6" i="1"/>
  <c r="AA6" i="1"/>
  <c r="X6" i="1"/>
  <c r="X17" i="1" s="1"/>
  <c r="U17" i="1"/>
  <c r="R6" i="1"/>
  <c r="N6" i="1"/>
  <c r="J6" i="1"/>
  <c r="R5" i="1"/>
  <c r="N5" i="1"/>
  <c r="J5" i="1"/>
  <c r="AD17" i="1" l="1"/>
  <c r="AA17" i="1"/>
</calcChain>
</file>

<file path=xl/comments1.xml><?xml version="1.0" encoding="utf-8"?>
<comments xmlns="http://schemas.openxmlformats.org/spreadsheetml/2006/main">
  <authors>
    <author>Nancy</author>
  </authors>
  <commentList>
    <comment ref="G4" authorId="0">
      <text>
        <r>
          <rPr>
            <b/>
            <sz val="9"/>
            <color indexed="81"/>
            <rFont val="Tahoma"/>
            <family val="2"/>
          </rPr>
          <t>Nancy:</t>
        </r>
        <r>
          <rPr>
            <sz val="9"/>
            <color indexed="81"/>
            <rFont val="Tahoma"/>
            <family val="2"/>
          </rPr>
          <t xml:space="preserve">
Given as 70% of total Hospital Admin Costs</t>
        </r>
      </text>
    </comment>
    <comment ref="J4" authorId="0">
      <text>
        <r>
          <rPr>
            <b/>
            <sz val="9"/>
            <color indexed="81"/>
            <rFont val="Tahoma"/>
            <family val="2"/>
          </rPr>
          <t>Nancy:</t>
        </r>
        <r>
          <rPr>
            <sz val="9"/>
            <color indexed="81"/>
            <rFont val="Tahoma"/>
            <family val="2"/>
          </rPr>
          <t xml:space="preserve">
Apportioned 65% of total programme admin costs to Adult C&amp;T services Only</t>
        </r>
      </text>
    </comment>
  </commentList>
</comments>
</file>

<file path=xl/sharedStrings.xml><?xml version="1.0" encoding="utf-8"?>
<sst xmlns="http://schemas.openxmlformats.org/spreadsheetml/2006/main" count="163" uniqueCount="34">
  <si>
    <t>NO</t>
  </si>
  <si>
    <t xml:space="preserve">PERSONNEL </t>
  </si>
  <si>
    <t>Work days (per week)</t>
  </si>
  <si>
    <t>WORK HOURS PER WEEK</t>
  </si>
  <si>
    <t>Hours spent offering C&amp;T service</t>
  </si>
  <si>
    <t>Other duties</t>
  </si>
  <si>
    <t>Salary per month</t>
  </si>
  <si>
    <t>Benefits and allowances</t>
  </si>
  <si>
    <t>Remuneration Total</t>
  </si>
  <si>
    <t>All in Prog</t>
  </si>
  <si>
    <t>Adult C&amp;T Only</t>
  </si>
  <si>
    <t>Adult C&amp;T Remuneration</t>
  </si>
  <si>
    <t>Individual salary pa</t>
  </si>
  <si>
    <t>Individual salary</t>
  </si>
  <si>
    <t>Total Prog</t>
  </si>
  <si>
    <t>Total staff</t>
  </si>
  <si>
    <t>Adult C&amp;T</t>
  </si>
  <si>
    <t>% Prop to Adult C&amp;T only</t>
  </si>
  <si>
    <t>Admin staff include</t>
  </si>
  <si>
    <t>ND</t>
  </si>
  <si>
    <t>NA</t>
  </si>
  <si>
    <t>Finance</t>
  </si>
  <si>
    <t>N/A</t>
  </si>
  <si>
    <t>Maintenance depart</t>
  </si>
  <si>
    <t>Transpost &amp; logistics</t>
  </si>
  <si>
    <t>Kitchen</t>
  </si>
  <si>
    <t>Housekeeping</t>
  </si>
  <si>
    <t>Security</t>
  </si>
  <si>
    <t>Procurement/ Supplies staff</t>
  </si>
  <si>
    <t>HR</t>
  </si>
  <si>
    <t>ICT</t>
  </si>
  <si>
    <t>CEO</t>
  </si>
  <si>
    <t>Administration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</si>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</sst>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horizontal="center" wrapText="1"/>
    </xf>
    <xf numFmtId="43" fontId="2" fillId="2" borderId="1" xfId="1" applyFont="1" applyFill="1" applyBorder="1" applyAlignment="1">
      <alignment horizontal="center" wrapText="1"/>
    </xf>
    <xf numFmtId="43" fontId="2" fillId="2" borderId="5" xfId="1" applyFont="1" applyFill="1" applyBorder="1" applyAlignment="1">
      <alignment horizontal="center" wrapText="1"/>
    </xf>
    <xf numFmtId="0" fontId="2" fillId="2" borderId="5" xfId="0" applyFont="1" applyFill="1" applyBorder="1" applyAlignment="1">
      <alignment wrapText="1"/>
    </xf>
    <xf numFmtId="43" fontId="2" fillId="3" borderId="1" xfId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43" fontId="2" fillId="3" borderId="1" xfId="1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0" fontId="0" fillId="0" borderId="1" xfId="0" applyBorder="1"/>
    <xf numFmtId="43" fontId="0" fillId="0" borderId="1" xfId="1" applyFont="1" applyBorder="1"/>
    <xf numFmtId="43" fontId="0" fillId="0" borderId="1" xfId="0" applyNumberFormat="1" applyBorder="1"/>
    <xf numFmtId="164" fontId="0" fillId="0" borderId="1" xfId="1" applyNumberFormat="1" applyFont="1" applyBorder="1"/>
    <xf numFmtId="1" fontId="0" fillId="0" borderId="1" xfId="0" applyNumberFormat="1" applyBorder="1"/>
    <xf numFmtId="0" fontId="3" fillId="0" borderId="1" xfId="0" applyFont="1" applyBorder="1"/>
    <xf numFmtId="1" fontId="3" fillId="0" borderId="1" xfId="0" applyNumberFormat="1" applyFont="1" applyBorder="1"/>
    <xf numFmtId="1" fontId="0" fillId="0" borderId="1" xfId="1" applyNumberFormat="1" applyFont="1" applyBorder="1"/>
    <xf numFmtId="0" fontId="0" fillId="0" borderId="1" xfId="0" applyBorder="1" applyAlignment="1">
      <alignment horizontal="right"/>
    </xf>
    <xf numFmtId="43" fontId="3" fillId="0" borderId="1" xfId="1" applyFont="1" applyBorder="1"/>
    <xf numFmtId="1" fontId="3" fillId="0" borderId="1" xfId="1" applyNumberFormat="1" applyFont="1" applyBorder="1"/>
    <xf numFmtId="0" fontId="0" fillId="4" borderId="1" xfId="0" applyFill="1" applyBorder="1"/>
    <xf numFmtId="43" fontId="0" fillId="5" borderId="1" xfId="1" applyFont="1" applyFill="1" applyBorder="1"/>
    <xf numFmtId="43" fontId="0" fillId="0" borderId="1" xfId="1" applyFont="1" applyBorder="1" applyAlignment="1"/>
    <xf numFmtId="43" fontId="3" fillId="0" borderId="1" xfId="1" applyFont="1" applyBorder="1" applyAlignment="1"/>
    <xf numFmtId="0" fontId="0" fillId="0" borderId="6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4" borderId="1" xfId="0" applyFont="1" applyFill="1" applyBorder="1"/>
    <xf numFmtId="0" fontId="2" fillId="0" borderId="1" xfId="0" applyFont="1" applyBorder="1"/>
    <xf numFmtId="43" fontId="2" fillId="0" borderId="1" xfId="0" applyNumberFormat="1" applyFont="1" applyBorder="1"/>
    <xf numFmtId="165" fontId="2" fillId="0" borderId="1" xfId="0" applyNumberFormat="1" applyFont="1" applyBorder="1"/>
    <xf numFmtId="0" fontId="2" fillId="0" borderId="0" xfId="0" applyFont="1"/>
    <xf numFmtId="43" fontId="0" fillId="0" borderId="0" xfId="1" applyFont="1"/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64" fontId="0" fillId="0" borderId="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O17"/>
  <sheetViews>
    <sheetView tabSelected="1" zoomScale="70" zoomScaleNormal="70" workbookViewId="0">
      <pane xSplit="2" ySplit="3" topLeftCell="AF4" activePane="bottomRight" state="frozen"/>
      <selection pane="topRight" activeCell="C1" sqref="C1"/>
      <selection pane="bottomLeft" activeCell="A4" sqref="A4"/>
      <selection pane="bottomRight" activeCell="AG21" sqref="AG21"/>
    </sheetView>
  </sheetViews>
  <sheetFormatPr defaultRowHeight="15" x14ac:dyDescent="0.25"/>
  <cols>
    <col min="2" max="2" width="28.140625" customWidth="1"/>
    <col min="3" max="3" width="5" hidden="1" customWidth="1"/>
    <col min="4" max="6" width="5.42578125" hidden="1" customWidth="1"/>
    <col min="7" max="7" width="19.5703125" hidden="1" customWidth="1"/>
    <col min="8" max="8" width="5.42578125" hidden="1" customWidth="1"/>
    <col min="9" max="9" width="9.28515625" hidden="1" customWidth="1"/>
    <col min="10" max="10" width="17.7109375" hidden="1" customWidth="1"/>
    <col min="11" max="11" width="18.28515625" hidden="1" customWidth="1"/>
    <col min="12" max="12" width="6.85546875" hidden="1" customWidth="1"/>
    <col min="13" max="13" width="11.140625" hidden="1" customWidth="1"/>
    <col min="14" max="14" width="18.85546875" hidden="1" customWidth="1"/>
    <col min="15" max="15" width="20.5703125" hidden="1" customWidth="1"/>
    <col min="16" max="16" width="6" hidden="1" customWidth="1"/>
    <col min="17" max="17" width="10.5703125" hidden="1" customWidth="1"/>
    <col min="18" max="18" width="20.7109375" hidden="1" customWidth="1"/>
    <col min="19" max="19" width="21" customWidth="1"/>
    <col min="20" max="20" width="7.42578125" customWidth="1"/>
    <col min="21" max="21" width="17.28515625" style="34" customWidth="1"/>
    <col min="22" max="22" width="24.28515625" customWidth="1"/>
    <col min="23" max="23" width="7.28515625" customWidth="1"/>
    <col min="24" max="24" width="17.28515625" style="34" customWidth="1"/>
    <col min="25" max="25" width="21.85546875" customWidth="1"/>
    <col min="26" max="26" width="7.85546875" customWidth="1"/>
    <col min="27" max="27" width="17.28515625" style="34" customWidth="1"/>
    <col min="28" max="28" width="19" customWidth="1"/>
    <col min="29" max="29" width="8.28515625" customWidth="1"/>
    <col min="30" max="30" width="17.28515625" style="34" customWidth="1"/>
    <col min="31" max="31" width="20.42578125" customWidth="1"/>
    <col min="32" max="32" width="8.42578125" customWidth="1"/>
    <col min="33" max="33" width="21.7109375" style="34" customWidth="1"/>
    <col min="35" max="35" width="9.85546875" customWidth="1"/>
    <col min="36" max="36" width="12.5703125" customWidth="1"/>
    <col min="37" max="37" width="6.140625" bestFit="1" customWidth="1"/>
    <col min="38" max="38" width="9.28515625" bestFit="1" customWidth="1"/>
    <col min="39" max="39" width="11.42578125" bestFit="1" customWidth="1"/>
  </cols>
  <sheetData>
    <row r="2" spans="1:41" s="2" customFormat="1" ht="43.15" x14ac:dyDescent="0.3">
      <c r="A2" s="1" t="s">
        <v>0</v>
      </c>
      <c r="B2" s="1" t="s">
        <v>1</v>
      </c>
      <c r="C2" s="1">
        <v>2004</v>
      </c>
      <c r="D2" s="1">
        <v>2005</v>
      </c>
      <c r="E2" s="1">
        <v>2006</v>
      </c>
      <c r="F2" s="1">
        <v>2007</v>
      </c>
      <c r="G2" s="41">
        <v>2008</v>
      </c>
      <c r="H2" s="41"/>
      <c r="I2" s="41"/>
      <c r="J2" s="41"/>
      <c r="K2" s="41">
        <v>2009</v>
      </c>
      <c r="L2" s="41"/>
      <c r="M2" s="41"/>
      <c r="N2" s="41"/>
      <c r="O2" s="41">
        <v>2010</v>
      </c>
      <c r="P2" s="41"/>
      <c r="Q2" s="41"/>
      <c r="R2" s="41"/>
      <c r="S2" s="38">
        <v>2011</v>
      </c>
      <c r="T2" s="39"/>
      <c r="U2" s="40"/>
      <c r="V2" s="38">
        <v>2012</v>
      </c>
      <c r="W2" s="39"/>
      <c r="X2" s="40"/>
      <c r="Y2" s="38">
        <v>2013</v>
      </c>
      <c r="Z2" s="39"/>
      <c r="AA2" s="40"/>
      <c r="AB2" s="38">
        <v>2014</v>
      </c>
      <c r="AC2" s="39"/>
      <c r="AD2" s="40"/>
      <c r="AE2" s="41">
        <v>2015</v>
      </c>
      <c r="AF2" s="41"/>
      <c r="AG2" s="41"/>
      <c r="AH2" s="1" t="s">
        <v>2</v>
      </c>
      <c r="AI2" s="1" t="s">
        <v>3</v>
      </c>
      <c r="AJ2" s="1" t="s">
        <v>4</v>
      </c>
      <c r="AK2" s="1" t="s">
        <v>5</v>
      </c>
      <c r="AL2" s="1" t="s">
        <v>6</v>
      </c>
      <c r="AM2" s="1" t="s">
        <v>7</v>
      </c>
      <c r="AN2" s="1"/>
      <c r="AO2" s="1"/>
    </row>
    <row r="3" spans="1:41" s="2" customFormat="1" ht="28.9" x14ac:dyDescent="0.3">
      <c r="A3" s="1"/>
      <c r="B3" s="1"/>
      <c r="C3" s="1"/>
      <c r="D3" s="1"/>
      <c r="E3" s="1"/>
      <c r="F3" s="1"/>
      <c r="G3" s="3" t="s">
        <v>8</v>
      </c>
      <c r="H3" s="3" t="s">
        <v>9</v>
      </c>
      <c r="I3" s="3" t="s">
        <v>10</v>
      </c>
      <c r="J3" s="3" t="s">
        <v>11</v>
      </c>
      <c r="K3" s="3" t="s">
        <v>8</v>
      </c>
      <c r="L3" s="3" t="s">
        <v>9</v>
      </c>
      <c r="M3" s="3" t="s">
        <v>10</v>
      </c>
      <c r="N3" s="3" t="s">
        <v>11</v>
      </c>
      <c r="O3" s="3" t="s">
        <v>8</v>
      </c>
      <c r="P3" s="3" t="s">
        <v>9</v>
      </c>
      <c r="Q3" s="3" t="s">
        <v>10</v>
      </c>
      <c r="R3" s="3" t="s">
        <v>11</v>
      </c>
      <c r="S3" s="3" t="s">
        <v>8</v>
      </c>
      <c r="T3" s="3" t="s">
        <v>9</v>
      </c>
      <c r="U3" s="4" t="s">
        <v>12</v>
      </c>
      <c r="V3" s="3" t="s">
        <v>8</v>
      </c>
      <c r="W3" s="3" t="s">
        <v>9</v>
      </c>
      <c r="X3" s="4" t="s">
        <v>13</v>
      </c>
      <c r="Y3" s="3" t="s">
        <v>8</v>
      </c>
      <c r="Z3" s="3" t="s">
        <v>9</v>
      </c>
      <c r="AA3" s="4" t="s">
        <v>13</v>
      </c>
      <c r="AB3" s="3" t="s">
        <v>8</v>
      </c>
      <c r="AC3" s="3" t="s">
        <v>9</v>
      </c>
      <c r="AD3" s="4" t="s">
        <v>13</v>
      </c>
      <c r="AE3" s="3" t="s">
        <v>8</v>
      </c>
      <c r="AF3" s="3" t="s">
        <v>9</v>
      </c>
      <c r="AG3" s="5" t="s">
        <v>13</v>
      </c>
      <c r="AH3" s="6"/>
      <c r="AI3" s="6"/>
      <c r="AJ3" s="6"/>
      <c r="AK3" s="6"/>
      <c r="AL3" s="6"/>
      <c r="AM3" s="1"/>
      <c r="AN3" s="1"/>
      <c r="AO3" s="1"/>
    </row>
    <row r="4" spans="1:41" s="2" customFormat="1" ht="28.9" x14ac:dyDescent="0.3">
      <c r="B4" s="42"/>
      <c r="C4" s="42"/>
      <c r="D4" s="42"/>
      <c r="E4" s="42"/>
      <c r="F4" s="42"/>
      <c r="G4" s="7" t="s">
        <v>14</v>
      </c>
      <c r="H4" s="8" t="s">
        <v>15</v>
      </c>
      <c r="I4" s="9" t="s">
        <v>16</v>
      </c>
      <c r="J4" s="9" t="s">
        <v>17</v>
      </c>
      <c r="K4" s="7" t="s">
        <v>14</v>
      </c>
      <c r="L4" s="8" t="s">
        <v>15</v>
      </c>
      <c r="M4" s="9" t="s">
        <v>16</v>
      </c>
      <c r="N4" s="9" t="s">
        <v>17</v>
      </c>
      <c r="O4" s="7" t="s">
        <v>14</v>
      </c>
      <c r="P4" s="8" t="s">
        <v>15</v>
      </c>
      <c r="Q4" s="9" t="s">
        <v>16</v>
      </c>
      <c r="R4" s="9" t="s">
        <v>17</v>
      </c>
      <c r="S4" s="7" t="s">
        <v>14</v>
      </c>
      <c r="T4" s="8" t="s">
        <v>15</v>
      </c>
      <c r="U4" s="10"/>
      <c r="V4" s="7" t="s">
        <v>14</v>
      </c>
      <c r="W4" s="8" t="s">
        <v>15</v>
      </c>
      <c r="X4" s="10"/>
      <c r="Y4" s="7" t="s">
        <v>14</v>
      </c>
      <c r="Z4" s="8" t="s">
        <v>15</v>
      </c>
      <c r="AA4" s="10"/>
      <c r="AB4" s="7" t="s">
        <v>14</v>
      </c>
      <c r="AC4" s="8" t="s">
        <v>15</v>
      </c>
      <c r="AD4" s="10"/>
      <c r="AE4" s="7" t="s">
        <v>14</v>
      </c>
      <c r="AF4" s="8" t="s">
        <v>15</v>
      </c>
      <c r="AG4" s="10"/>
      <c r="AH4" s="11"/>
      <c r="AI4" s="11"/>
      <c r="AJ4" s="11"/>
      <c r="AK4" s="11"/>
      <c r="AL4" s="9"/>
      <c r="AM4" s="9"/>
      <c r="AN4" s="9"/>
      <c r="AO4" s="9"/>
    </row>
    <row r="5" spans="1:41" ht="14.45" x14ac:dyDescent="0.3">
      <c r="B5" s="12" t="s">
        <v>18</v>
      </c>
      <c r="C5" s="12" t="s">
        <v>19</v>
      </c>
      <c r="D5" s="12" t="s">
        <v>19</v>
      </c>
      <c r="E5" s="12" t="s">
        <v>19</v>
      </c>
      <c r="F5" s="12" t="s">
        <v>19</v>
      </c>
      <c r="G5" s="13"/>
      <c r="H5" s="12"/>
      <c r="I5" s="12" t="s">
        <v>20</v>
      </c>
      <c r="J5" s="14">
        <f>65%*G5</f>
        <v>0</v>
      </c>
      <c r="K5" s="13"/>
      <c r="L5" s="15"/>
      <c r="M5" s="12" t="s">
        <v>20</v>
      </c>
      <c r="N5" s="14">
        <f>65%*K5</f>
        <v>0</v>
      </c>
      <c r="O5" s="12"/>
      <c r="P5" s="12"/>
      <c r="Q5" s="12" t="s">
        <v>20</v>
      </c>
      <c r="R5" s="14">
        <f>65%*O5</f>
        <v>0</v>
      </c>
      <c r="S5" s="12"/>
      <c r="T5" s="16"/>
      <c r="U5" s="13"/>
      <c r="V5" s="12"/>
      <c r="W5" s="16"/>
      <c r="X5" s="13"/>
      <c r="Y5" s="12"/>
      <c r="Z5" s="16"/>
      <c r="AA5" s="13"/>
      <c r="AB5" s="17"/>
      <c r="AC5" s="18"/>
      <c r="AD5" s="13"/>
      <c r="AE5" s="13"/>
      <c r="AF5" s="19"/>
      <c r="AG5" s="13"/>
      <c r="AH5" s="20"/>
      <c r="AI5" s="20"/>
      <c r="AJ5" s="20"/>
      <c r="AK5" s="13"/>
      <c r="AL5" s="12"/>
      <c r="AM5" s="12"/>
      <c r="AN5" s="12"/>
      <c r="AO5" s="12"/>
    </row>
    <row r="6" spans="1:41" ht="14.45" x14ac:dyDescent="0.3">
      <c r="B6" s="12" t="s">
        <v>21</v>
      </c>
      <c r="C6" s="12" t="s">
        <v>19</v>
      </c>
      <c r="D6" s="12" t="s">
        <v>19</v>
      </c>
      <c r="E6" s="12" t="s">
        <v>19</v>
      </c>
      <c r="F6" s="12" t="s">
        <v>19</v>
      </c>
      <c r="G6" s="13">
        <v>1202660</v>
      </c>
      <c r="H6" s="12">
        <v>3</v>
      </c>
      <c r="I6" s="12" t="s">
        <v>20</v>
      </c>
      <c r="J6" s="14">
        <f>65%*G6</f>
        <v>781729</v>
      </c>
      <c r="K6" s="13">
        <v>3271350</v>
      </c>
      <c r="L6" s="15">
        <v>5</v>
      </c>
      <c r="M6" s="12" t="s">
        <v>20</v>
      </c>
      <c r="N6" s="14">
        <f t="shared" ref="N6:N12" si="0">65%*K6</f>
        <v>2126377.5</v>
      </c>
      <c r="O6" s="13">
        <v>5632331</v>
      </c>
      <c r="P6" s="15">
        <v>5</v>
      </c>
      <c r="Q6" s="12" t="s">
        <v>20</v>
      </c>
      <c r="R6" s="14">
        <f t="shared" ref="R6:R12" si="1">65%*O6</f>
        <v>3661015.15</v>
      </c>
      <c r="S6" s="13">
        <v>7265830</v>
      </c>
      <c r="T6" s="19">
        <v>8</v>
      </c>
      <c r="U6" s="13">
        <f>S6/T6</f>
        <v>908228.75</v>
      </c>
      <c r="V6" s="13">
        <v>8880830</v>
      </c>
      <c r="W6" s="19">
        <v>9</v>
      </c>
      <c r="X6" s="13">
        <f>V6/W6</f>
        <v>986758.88888888888</v>
      </c>
      <c r="Y6" s="13">
        <v>9519765</v>
      </c>
      <c r="Z6" s="19">
        <v>7</v>
      </c>
      <c r="AA6" s="13">
        <f>Y6/Z6</f>
        <v>1359966.4285714286</v>
      </c>
      <c r="AB6" s="21">
        <v>9242305</v>
      </c>
      <c r="AC6" s="22">
        <v>6</v>
      </c>
      <c r="AD6" s="13">
        <f>AB6/AC6</f>
        <v>1540384.1666666667</v>
      </c>
      <c r="AE6" s="13">
        <v>10122400</v>
      </c>
      <c r="AF6" s="19">
        <v>6</v>
      </c>
      <c r="AG6" s="13">
        <f>AE6/AF6</f>
        <v>1687066.6666666667</v>
      </c>
      <c r="AH6" s="20" t="s">
        <v>22</v>
      </c>
      <c r="AI6" s="20" t="s">
        <v>22</v>
      </c>
      <c r="AJ6" s="20" t="s">
        <v>22</v>
      </c>
      <c r="AK6" s="20" t="s">
        <v>22</v>
      </c>
      <c r="AL6" s="12"/>
      <c r="AM6" s="12"/>
      <c r="AN6" s="12"/>
      <c r="AO6" s="12"/>
    </row>
    <row r="7" spans="1:41" ht="14.45" x14ac:dyDescent="0.3">
      <c r="B7" s="23" t="s">
        <v>23</v>
      </c>
      <c r="C7" s="12" t="s">
        <v>19</v>
      </c>
      <c r="D7" s="12" t="s">
        <v>19</v>
      </c>
      <c r="E7" s="12" t="s">
        <v>19</v>
      </c>
      <c r="F7" s="12" t="s">
        <v>19</v>
      </c>
      <c r="G7" s="13">
        <v>815000</v>
      </c>
      <c r="H7" s="12">
        <v>2</v>
      </c>
      <c r="I7" s="12" t="s">
        <v>20</v>
      </c>
      <c r="J7" s="14">
        <f t="shared" ref="J7:J12" si="2">65%*G7</f>
        <v>529750</v>
      </c>
      <c r="K7" s="13">
        <v>1576693</v>
      </c>
      <c r="L7" s="15">
        <v>5</v>
      </c>
      <c r="M7" s="12" t="s">
        <v>20</v>
      </c>
      <c r="N7" s="14">
        <f t="shared" si="0"/>
        <v>1024850.4500000001</v>
      </c>
      <c r="O7" s="13">
        <v>2622525</v>
      </c>
      <c r="P7" s="15">
        <v>7</v>
      </c>
      <c r="Q7" s="12" t="s">
        <v>20</v>
      </c>
      <c r="R7" s="14">
        <f t="shared" si="1"/>
        <v>1704641.25</v>
      </c>
      <c r="S7" s="13">
        <v>1527619</v>
      </c>
      <c r="T7" s="19">
        <v>4</v>
      </c>
      <c r="U7" s="13">
        <f t="shared" ref="U7:U16" si="3">S7/T7</f>
        <v>381904.75</v>
      </c>
      <c r="V7" s="13">
        <v>2069866</v>
      </c>
      <c r="W7" s="19">
        <v>4</v>
      </c>
      <c r="X7" s="13">
        <f t="shared" ref="X7:X16" si="4">V7/W7</f>
        <v>517466.5</v>
      </c>
      <c r="Y7" s="13">
        <v>2426495</v>
      </c>
      <c r="Z7" s="19">
        <v>4</v>
      </c>
      <c r="AA7" s="13">
        <f t="shared" ref="AA7:AA16" si="5">Y7/Z7</f>
        <v>606623.75</v>
      </c>
      <c r="AB7" s="21">
        <v>2254654</v>
      </c>
      <c r="AC7" s="22">
        <v>5</v>
      </c>
      <c r="AD7" s="13">
        <f t="shared" ref="AD7:AD16" si="6">AB7/AC7</f>
        <v>450930.8</v>
      </c>
      <c r="AE7" s="13">
        <v>2878155</v>
      </c>
      <c r="AF7" s="19">
        <v>5</v>
      </c>
      <c r="AG7" s="13">
        <f t="shared" ref="AG7:AG16" si="7">AE7/AF7</f>
        <v>575631</v>
      </c>
      <c r="AH7" s="20" t="s">
        <v>22</v>
      </c>
      <c r="AI7" s="20" t="s">
        <v>22</v>
      </c>
      <c r="AJ7" s="20" t="s">
        <v>22</v>
      </c>
      <c r="AK7" s="20" t="s">
        <v>22</v>
      </c>
      <c r="AL7" s="12"/>
      <c r="AM7" s="12"/>
      <c r="AN7" s="12"/>
      <c r="AO7" s="12"/>
    </row>
    <row r="8" spans="1:41" ht="14.45" x14ac:dyDescent="0.3">
      <c r="B8" s="12" t="s">
        <v>24</v>
      </c>
      <c r="C8" s="12" t="s">
        <v>19</v>
      </c>
      <c r="D8" s="12" t="s">
        <v>19</v>
      </c>
      <c r="E8" s="12" t="s">
        <v>19</v>
      </c>
      <c r="F8" s="12" t="s">
        <v>19</v>
      </c>
      <c r="G8" s="13">
        <v>220500</v>
      </c>
      <c r="H8" s="12">
        <v>1</v>
      </c>
      <c r="I8" s="12" t="s">
        <v>20</v>
      </c>
      <c r="J8" s="14">
        <f t="shared" si="2"/>
        <v>143325</v>
      </c>
      <c r="K8" s="13">
        <v>393498</v>
      </c>
      <c r="L8" s="15">
        <v>2</v>
      </c>
      <c r="M8" s="12" t="s">
        <v>20</v>
      </c>
      <c r="N8" s="14">
        <f t="shared" si="0"/>
        <v>255773.7</v>
      </c>
      <c r="O8" s="13">
        <v>640797</v>
      </c>
      <c r="P8" s="15">
        <v>5</v>
      </c>
      <c r="Q8" s="12" t="s">
        <v>20</v>
      </c>
      <c r="R8" s="14">
        <f t="shared" si="1"/>
        <v>416518.05</v>
      </c>
      <c r="S8" s="13">
        <v>994973</v>
      </c>
      <c r="T8" s="19">
        <v>4</v>
      </c>
      <c r="U8" s="13">
        <f t="shared" si="3"/>
        <v>248743.25</v>
      </c>
      <c r="V8" s="13">
        <v>1352200</v>
      </c>
      <c r="W8" s="19">
        <v>4</v>
      </c>
      <c r="X8" s="13">
        <f t="shared" si="4"/>
        <v>338050</v>
      </c>
      <c r="Y8" s="13">
        <v>1412020</v>
      </c>
      <c r="Z8" s="19">
        <v>4</v>
      </c>
      <c r="AA8" s="13">
        <f t="shared" si="5"/>
        <v>353005</v>
      </c>
      <c r="AB8" s="21">
        <v>1275000</v>
      </c>
      <c r="AC8" s="22">
        <v>4</v>
      </c>
      <c r="AD8" s="13">
        <f t="shared" si="6"/>
        <v>318750</v>
      </c>
      <c r="AE8" s="13">
        <v>1486038</v>
      </c>
      <c r="AF8" s="19">
        <v>4</v>
      </c>
      <c r="AG8" s="13">
        <f t="shared" si="7"/>
        <v>371509.5</v>
      </c>
      <c r="AH8" s="20" t="s">
        <v>22</v>
      </c>
      <c r="AI8" s="20" t="s">
        <v>22</v>
      </c>
      <c r="AJ8" s="20" t="s">
        <v>22</v>
      </c>
      <c r="AK8" s="20" t="s">
        <v>22</v>
      </c>
      <c r="AL8" s="12"/>
      <c r="AM8" s="12"/>
      <c r="AN8" s="12"/>
      <c r="AO8" s="12"/>
    </row>
    <row r="9" spans="1:41" ht="14.45" x14ac:dyDescent="0.3">
      <c r="B9" s="12" t="s">
        <v>25</v>
      </c>
      <c r="C9" s="12" t="s">
        <v>19</v>
      </c>
      <c r="D9" s="12" t="s">
        <v>19</v>
      </c>
      <c r="E9" s="12" t="s">
        <v>19</v>
      </c>
      <c r="F9" s="12" t="s">
        <v>19</v>
      </c>
      <c r="G9" s="13"/>
      <c r="H9" s="12"/>
      <c r="I9" s="12"/>
      <c r="J9" s="14">
        <f t="shared" si="2"/>
        <v>0</v>
      </c>
      <c r="K9" s="13"/>
      <c r="L9" s="15"/>
      <c r="M9" s="12"/>
      <c r="N9" s="14">
        <f t="shared" si="0"/>
        <v>0</v>
      </c>
      <c r="O9" s="13">
        <v>0</v>
      </c>
      <c r="P9" s="15"/>
      <c r="Q9" s="12"/>
      <c r="R9" s="14">
        <f t="shared" si="1"/>
        <v>0</v>
      </c>
      <c r="S9" s="13">
        <v>0</v>
      </c>
      <c r="T9" s="19"/>
      <c r="U9" s="13"/>
      <c r="V9" s="13">
        <v>0</v>
      </c>
      <c r="W9" s="19"/>
      <c r="X9" s="13"/>
      <c r="Y9" s="13">
        <v>0</v>
      </c>
      <c r="Z9" s="19"/>
      <c r="AA9" s="13"/>
      <c r="AB9" s="21">
        <v>0</v>
      </c>
      <c r="AC9" s="22"/>
      <c r="AD9" s="13"/>
      <c r="AE9" s="13">
        <v>0</v>
      </c>
      <c r="AF9" s="19"/>
      <c r="AG9" s="13"/>
      <c r="AH9" s="24">
        <v>0</v>
      </c>
      <c r="AI9" s="24">
        <v>0</v>
      </c>
      <c r="AJ9" s="24">
        <v>0</v>
      </c>
      <c r="AK9" s="24">
        <v>0</v>
      </c>
      <c r="AL9" s="12"/>
      <c r="AM9" s="12"/>
      <c r="AN9" s="12"/>
      <c r="AO9" s="12"/>
    </row>
    <row r="10" spans="1:41" x14ac:dyDescent="0.25">
      <c r="B10" s="23" t="s">
        <v>26</v>
      </c>
      <c r="C10" s="12" t="s">
        <v>19</v>
      </c>
      <c r="D10" s="12" t="s">
        <v>19</v>
      </c>
      <c r="E10" s="12" t="s">
        <v>19</v>
      </c>
      <c r="F10" s="12" t="s">
        <v>19</v>
      </c>
      <c r="G10" s="13">
        <v>715000</v>
      </c>
      <c r="H10" s="12">
        <v>7</v>
      </c>
      <c r="I10" s="12" t="s">
        <v>20</v>
      </c>
      <c r="J10" s="14">
        <f t="shared" si="2"/>
        <v>464750</v>
      </c>
      <c r="K10" s="13">
        <v>2303000</v>
      </c>
      <c r="L10" s="15">
        <v>17</v>
      </c>
      <c r="M10" s="12" t="s">
        <v>20</v>
      </c>
      <c r="N10" s="14">
        <f t="shared" si="0"/>
        <v>1496950</v>
      </c>
      <c r="O10" s="13">
        <v>3969247</v>
      </c>
      <c r="P10" s="15">
        <v>33</v>
      </c>
      <c r="Q10" s="12" t="s">
        <v>20</v>
      </c>
      <c r="R10" s="14">
        <f t="shared" si="1"/>
        <v>2580010.5500000003</v>
      </c>
      <c r="S10" s="25">
        <v>6060460</v>
      </c>
      <c r="T10" s="19">
        <v>38</v>
      </c>
      <c r="U10" s="13">
        <f t="shared" si="3"/>
        <v>159485.78947368421</v>
      </c>
      <c r="V10" s="25">
        <v>8585093</v>
      </c>
      <c r="W10" s="19">
        <v>39</v>
      </c>
      <c r="X10" s="13">
        <f t="shared" si="4"/>
        <v>220130.58974358975</v>
      </c>
      <c r="Y10" s="25">
        <v>9507407</v>
      </c>
      <c r="Z10" s="19">
        <v>41</v>
      </c>
      <c r="AA10" s="13">
        <f t="shared" si="5"/>
        <v>231887.9756097561</v>
      </c>
      <c r="AB10" s="26">
        <v>8383875</v>
      </c>
      <c r="AC10" s="22">
        <v>39</v>
      </c>
      <c r="AD10" s="13">
        <f t="shared" si="6"/>
        <v>214971.15384615384</v>
      </c>
      <c r="AE10" s="25">
        <v>8923576</v>
      </c>
      <c r="AF10" s="19">
        <v>39</v>
      </c>
      <c r="AG10" s="13">
        <f t="shared" si="7"/>
        <v>228809.64102564103</v>
      </c>
      <c r="AH10" s="27" t="s">
        <v>22</v>
      </c>
      <c r="AI10" s="35" t="s">
        <v>22</v>
      </c>
      <c r="AJ10" s="35" t="s">
        <v>22</v>
      </c>
      <c r="AK10" s="35" t="s">
        <v>22</v>
      </c>
      <c r="AL10" s="12"/>
      <c r="AM10" s="12"/>
      <c r="AN10" s="12"/>
      <c r="AO10" s="12"/>
    </row>
    <row r="11" spans="1:41" x14ac:dyDescent="0.25">
      <c r="B11" s="23" t="s">
        <v>27</v>
      </c>
      <c r="C11" s="12" t="s">
        <v>19</v>
      </c>
      <c r="D11" s="12" t="s">
        <v>19</v>
      </c>
      <c r="E11" s="12" t="s">
        <v>19</v>
      </c>
      <c r="F11" s="12" t="s">
        <v>19</v>
      </c>
      <c r="G11" s="13"/>
      <c r="H11" s="12"/>
      <c r="I11" s="12"/>
      <c r="J11" s="14">
        <f t="shared" si="2"/>
        <v>0</v>
      </c>
      <c r="K11" s="13"/>
      <c r="L11" s="15"/>
      <c r="M11" s="12"/>
      <c r="N11" s="14">
        <f t="shared" si="0"/>
        <v>0</v>
      </c>
      <c r="O11" s="13"/>
      <c r="P11" s="15"/>
      <c r="Q11" s="12"/>
      <c r="R11" s="14">
        <f t="shared" si="1"/>
        <v>0</v>
      </c>
      <c r="S11" s="25"/>
      <c r="T11" s="12"/>
      <c r="U11" s="13"/>
      <c r="V11" s="25"/>
      <c r="W11" s="12"/>
      <c r="X11" s="13"/>
      <c r="Y11" s="25"/>
      <c r="Z11" s="12"/>
      <c r="AA11" s="13"/>
      <c r="AB11" s="26"/>
      <c r="AC11" s="12"/>
      <c r="AD11" s="13"/>
      <c r="AE11" s="25"/>
      <c r="AF11" s="19"/>
      <c r="AG11" s="13"/>
      <c r="AH11" s="28"/>
      <c r="AI11" s="37"/>
      <c r="AJ11" s="37"/>
      <c r="AK11" s="37"/>
      <c r="AL11" s="12"/>
      <c r="AM11" s="12"/>
      <c r="AN11" s="12"/>
      <c r="AO11" s="12"/>
    </row>
    <row r="12" spans="1:41" ht="14.45" x14ac:dyDescent="0.3">
      <c r="B12" s="23" t="s">
        <v>28</v>
      </c>
      <c r="C12" s="12" t="s">
        <v>19</v>
      </c>
      <c r="D12" s="12" t="s">
        <v>19</v>
      </c>
      <c r="E12" s="12" t="s">
        <v>19</v>
      </c>
      <c r="F12" s="12" t="s">
        <v>19</v>
      </c>
      <c r="G12" s="13">
        <v>860000</v>
      </c>
      <c r="H12" s="12">
        <v>2</v>
      </c>
      <c r="I12" s="12" t="s">
        <v>20</v>
      </c>
      <c r="J12" s="14">
        <f t="shared" si="2"/>
        <v>559000</v>
      </c>
      <c r="K12" s="13">
        <v>1606500</v>
      </c>
      <c r="L12" s="15">
        <v>4</v>
      </c>
      <c r="M12" s="12" t="s">
        <v>20</v>
      </c>
      <c r="N12" s="14">
        <f t="shared" si="0"/>
        <v>1044225</v>
      </c>
      <c r="O12" s="13">
        <v>2045398</v>
      </c>
      <c r="P12" s="15">
        <v>4</v>
      </c>
      <c r="Q12" s="12" t="s">
        <v>20</v>
      </c>
      <c r="R12" s="14">
        <f t="shared" si="1"/>
        <v>1329508.7</v>
      </c>
      <c r="S12" s="13">
        <v>2402432</v>
      </c>
      <c r="T12" s="19">
        <v>5</v>
      </c>
      <c r="U12" s="13">
        <f t="shared" si="3"/>
        <v>480486.40000000002</v>
      </c>
      <c r="V12" s="13">
        <v>3582000</v>
      </c>
      <c r="W12" s="19">
        <v>5</v>
      </c>
      <c r="X12" s="13">
        <f t="shared" si="4"/>
        <v>716400</v>
      </c>
      <c r="Y12" s="13">
        <v>3866059</v>
      </c>
      <c r="Z12" s="19">
        <v>6</v>
      </c>
      <c r="AA12" s="13">
        <f t="shared" si="5"/>
        <v>644343.16666666663</v>
      </c>
      <c r="AB12" s="21">
        <v>4521777</v>
      </c>
      <c r="AC12" s="22">
        <v>7</v>
      </c>
      <c r="AD12" s="13">
        <f t="shared" si="6"/>
        <v>645968.14285714284</v>
      </c>
      <c r="AE12" s="13">
        <v>3362583</v>
      </c>
      <c r="AF12" s="19">
        <v>7</v>
      </c>
      <c r="AG12" s="13">
        <f t="shared" si="7"/>
        <v>480369</v>
      </c>
      <c r="AH12" s="20" t="s">
        <v>22</v>
      </c>
      <c r="AI12" s="20" t="s">
        <v>22</v>
      </c>
      <c r="AJ12" s="20" t="s">
        <v>22</v>
      </c>
      <c r="AK12" s="20" t="s">
        <v>22</v>
      </c>
      <c r="AL12" s="12"/>
      <c r="AM12" s="12"/>
      <c r="AN12" s="12"/>
      <c r="AO12" s="12"/>
    </row>
    <row r="13" spans="1:41" x14ac:dyDescent="0.25">
      <c r="B13" s="12" t="s">
        <v>29</v>
      </c>
      <c r="C13" s="12" t="s">
        <v>19</v>
      </c>
      <c r="D13" s="12" t="s">
        <v>19</v>
      </c>
      <c r="E13" s="12" t="s">
        <v>19</v>
      </c>
      <c r="F13" s="12" t="s">
        <v>19</v>
      </c>
      <c r="G13" s="12"/>
      <c r="H13" s="43">
        <v>2</v>
      </c>
      <c r="I13" s="12"/>
      <c r="J13" s="12"/>
      <c r="K13" s="12"/>
      <c r="L13" s="44">
        <v>7</v>
      </c>
      <c r="M13" s="12"/>
      <c r="N13" s="12"/>
      <c r="O13" s="12"/>
      <c r="P13" s="15"/>
      <c r="Q13" s="12"/>
      <c r="R13" s="12"/>
      <c r="S13" s="12"/>
      <c r="T13" s="19"/>
      <c r="U13" s="13"/>
      <c r="V13" s="12"/>
      <c r="W13" s="19"/>
      <c r="X13" s="13"/>
      <c r="Y13" s="12"/>
      <c r="Z13" s="19"/>
      <c r="AA13" s="13"/>
      <c r="AB13" s="12"/>
      <c r="AC13" s="22"/>
      <c r="AD13" s="13"/>
      <c r="AE13" s="12"/>
      <c r="AF13" s="19"/>
      <c r="AG13" s="13"/>
      <c r="AH13" s="35" t="s">
        <v>22</v>
      </c>
      <c r="AI13" s="35" t="s">
        <v>22</v>
      </c>
      <c r="AJ13" s="35" t="s">
        <v>22</v>
      </c>
      <c r="AK13" s="35" t="s">
        <v>22</v>
      </c>
      <c r="AL13" s="12"/>
      <c r="AM13" s="12"/>
      <c r="AN13" s="12"/>
      <c r="AO13" s="12"/>
    </row>
    <row r="14" spans="1:41" x14ac:dyDescent="0.25">
      <c r="B14" s="23" t="s">
        <v>30</v>
      </c>
      <c r="C14" s="12" t="s">
        <v>19</v>
      </c>
      <c r="D14" s="12" t="s">
        <v>19</v>
      </c>
      <c r="E14" s="12" t="s">
        <v>19</v>
      </c>
      <c r="F14" s="12" t="s">
        <v>19</v>
      </c>
      <c r="G14" s="25"/>
      <c r="H14" s="43"/>
      <c r="I14" s="12"/>
      <c r="J14" s="14"/>
      <c r="K14" s="25"/>
      <c r="L14" s="44"/>
      <c r="M14" s="12"/>
      <c r="N14" s="14"/>
      <c r="O14" s="25"/>
      <c r="P14" s="15"/>
      <c r="Q14" s="12"/>
      <c r="R14" s="14"/>
      <c r="S14" s="25"/>
      <c r="T14" s="19"/>
      <c r="U14" s="13"/>
      <c r="V14" s="25"/>
      <c r="W14" s="19"/>
      <c r="X14" s="13"/>
      <c r="Y14" s="25"/>
      <c r="Z14" s="19"/>
      <c r="AA14" s="13"/>
      <c r="AB14" s="26"/>
      <c r="AC14" s="22"/>
      <c r="AD14" s="13"/>
      <c r="AE14" s="25"/>
      <c r="AF14" s="19"/>
      <c r="AG14" s="13"/>
      <c r="AH14" s="36"/>
      <c r="AI14" s="36"/>
      <c r="AJ14" s="36"/>
      <c r="AK14" s="36"/>
      <c r="AL14" s="12"/>
      <c r="AM14" s="12"/>
      <c r="AN14" s="12"/>
      <c r="AO14" s="12"/>
    </row>
    <row r="15" spans="1:41" x14ac:dyDescent="0.25">
      <c r="B15" s="23" t="s">
        <v>31</v>
      </c>
      <c r="C15" s="12" t="s">
        <v>19</v>
      </c>
      <c r="D15" s="12" t="s">
        <v>19</v>
      </c>
      <c r="E15" s="12" t="s">
        <v>19</v>
      </c>
      <c r="F15" s="12" t="s">
        <v>19</v>
      </c>
      <c r="G15" s="25"/>
      <c r="H15" s="43"/>
      <c r="I15" s="12"/>
      <c r="J15" s="14"/>
      <c r="K15" s="25"/>
      <c r="L15" s="44"/>
      <c r="M15" s="12"/>
      <c r="N15" s="14"/>
      <c r="O15" s="25"/>
      <c r="P15" s="15"/>
      <c r="Q15" s="12"/>
      <c r="R15" s="14"/>
      <c r="S15" s="25"/>
      <c r="T15" s="19"/>
      <c r="U15" s="13"/>
      <c r="V15" s="25"/>
      <c r="W15" s="19"/>
      <c r="X15" s="13"/>
      <c r="Y15" s="25"/>
      <c r="Z15" s="19"/>
      <c r="AA15" s="13"/>
      <c r="AB15" s="26"/>
      <c r="AC15" s="22"/>
      <c r="AD15" s="13"/>
      <c r="AE15" s="25"/>
      <c r="AF15" s="19"/>
      <c r="AG15" s="13"/>
      <c r="AH15" s="36"/>
      <c r="AI15" s="36"/>
      <c r="AJ15" s="36"/>
      <c r="AK15" s="36"/>
      <c r="AL15" s="12"/>
      <c r="AM15" s="12"/>
      <c r="AN15" s="12"/>
      <c r="AO15" s="12"/>
    </row>
    <row r="16" spans="1:41" x14ac:dyDescent="0.25">
      <c r="B16" s="23" t="s">
        <v>32</v>
      </c>
      <c r="C16" s="12" t="s">
        <v>19</v>
      </c>
      <c r="D16" s="12" t="s">
        <v>19</v>
      </c>
      <c r="E16" s="12" t="s">
        <v>19</v>
      </c>
      <c r="F16" s="12" t="s">
        <v>19</v>
      </c>
      <c r="G16" s="25">
        <v>2090000</v>
      </c>
      <c r="H16" s="43"/>
      <c r="I16" s="12" t="s">
        <v>20</v>
      </c>
      <c r="J16" s="14">
        <f>65%*G16</f>
        <v>1358500</v>
      </c>
      <c r="K16" s="25">
        <v>7106488</v>
      </c>
      <c r="L16" s="44"/>
      <c r="M16" s="12" t="s">
        <v>20</v>
      </c>
      <c r="N16" s="14">
        <f>65%*K16</f>
        <v>4619217.2</v>
      </c>
      <c r="O16" s="25">
        <v>3827684</v>
      </c>
      <c r="P16" s="15">
        <v>6</v>
      </c>
      <c r="Q16" s="12" t="s">
        <v>20</v>
      </c>
      <c r="R16" s="14">
        <f>65%*O16</f>
        <v>2487994.6</v>
      </c>
      <c r="S16" s="25">
        <v>10454630</v>
      </c>
      <c r="T16" s="19">
        <v>9</v>
      </c>
      <c r="U16" s="13">
        <f t="shared" si="3"/>
        <v>1161625.5555555555</v>
      </c>
      <c r="V16" s="25">
        <v>16521669</v>
      </c>
      <c r="W16" s="19">
        <v>9</v>
      </c>
      <c r="X16" s="13">
        <f t="shared" si="4"/>
        <v>1835741</v>
      </c>
      <c r="Y16" s="25">
        <v>18068692</v>
      </c>
      <c r="Z16" s="19">
        <v>9</v>
      </c>
      <c r="AA16" s="13">
        <f t="shared" si="5"/>
        <v>2007632.4444444445</v>
      </c>
      <c r="AB16" s="26">
        <v>18838130</v>
      </c>
      <c r="AC16" s="22">
        <v>8</v>
      </c>
      <c r="AD16" s="13">
        <f t="shared" si="6"/>
        <v>2354766.25</v>
      </c>
      <c r="AE16" s="25">
        <v>20856185</v>
      </c>
      <c r="AF16" s="19">
        <v>8</v>
      </c>
      <c r="AG16" s="13">
        <f t="shared" si="7"/>
        <v>2607023.125</v>
      </c>
      <c r="AH16" s="37"/>
      <c r="AI16" s="37"/>
      <c r="AJ16" s="37"/>
      <c r="AK16" s="37"/>
      <c r="AL16" s="12"/>
      <c r="AM16" s="12"/>
      <c r="AN16" s="12"/>
      <c r="AO16" s="12"/>
    </row>
    <row r="17" spans="2:41" s="33" customFormat="1" ht="14.45" x14ac:dyDescent="0.3">
      <c r="B17" s="29" t="s">
        <v>33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1">
        <f>SUM(S6:S16)</f>
        <v>28705944</v>
      </c>
      <c r="T17" s="32">
        <f t="shared" ref="T17:AG17" si="8">SUM(T6:T16)</f>
        <v>68</v>
      </c>
      <c r="U17" s="31">
        <f t="shared" si="8"/>
        <v>3340474.4950292399</v>
      </c>
      <c r="V17" s="31">
        <f t="shared" si="8"/>
        <v>40991658</v>
      </c>
      <c r="W17" s="32">
        <f t="shared" si="8"/>
        <v>70</v>
      </c>
      <c r="X17" s="31">
        <f t="shared" si="8"/>
        <v>4614546.978632479</v>
      </c>
      <c r="Y17" s="31">
        <f t="shared" si="8"/>
        <v>44800438</v>
      </c>
      <c r="Z17" s="32">
        <f t="shared" si="8"/>
        <v>71</v>
      </c>
      <c r="AA17" s="31">
        <f t="shared" si="8"/>
        <v>5203458.7652922962</v>
      </c>
      <c r="AB17" s="31">
        <f t="shared" si="8"/>
        <v>44515741</v>
      </c>
      <c r="AC17" s="32">
        <f t="shared" si="8"/>
        <v>69</v>
      </c>
      <c r="AD17" s="31">
        <f t="shared" si="8"/>
        <v>5525770.5133699635</v>
      </c>
      <c r="AE17" s="31">
        <f t="shared" si="8"/>
        <v>47628937</v>
      </c>
      <c r="AF17" s="32">
        <f t="shared" si="8"/>
        <v>69</v>
      </c>
      <c r="AG17" s="31">
        <f t="shared" si="8"/>
        <v>5950408.932692308</v>
      </c>
      <c r="AH17" s="30"/>
      <c r="AI17" s="30"/>
      <c r="AJ17" s="30"/>
      <c r="AK17" s="30"/>
      <c r="AL17" s="30"/>
      <c r="AM17" s="30"/>
      <c r="AN17" s="30"/>
      <c r="AO17" s="30"/>
    </row>
  </sheetData>
  <mergeCells count="18">
    <mergeCell ref="AI13:AI16"/>
    <mergeCell ref="AJ13:AJ16"/>
    <mergeCell ref="AK13:AK16"/>
    <mergeCell ref="AB2:AD2"/>
    <mergeCell ref="AE2:AG2"/>
    <mergeCell ref="B4:F4"/>
    <mergeCell ref="AI10:AI11"/>
    <mergeCell ref="AJ10:AJ11"/>
    <mergeCell ref="AK10:AK11"/>
    <mergeCell ref="G2:J2"/>
    <mergeCell ref="K2:N2"/>
    <mergeCell ref="O2:R2"/>
    <mergeCell ref="S2:U2"/>
    <mergeCell ref="V2:X2"/>
    <mergeCell ref="Y2:AA2"/>
    <mergeCell ref="H13:H16"/>
    <mergeCell ref="L13:L16"/>
    <mergeCell ref="AH13:AH16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Personnel  (Admin)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DR NJERU</cp:lastModifiedBy>
  <dcterms:created xsi:type="dcterms:W3CDTF">2017-04-11T17:09:52Z</dcterms:created>
  <dcterms:modified xsi:type="dcterms:W3CDTF">2020-03-21T16:29:31Z</dcterms:modified>
</cp:coreProperties>
</file>